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LDF\"/>
    </mc:Choice>
  </mc:AlternateContent>
  <xr:revisionPtr revIDLastSave="0" documentId="13_ncr:1_{40486F88-DA59-4EE7-8316-64D6D970FF1B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G17" i="1"/>
  <c r="F30" i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C17" i="1"/>
  <c r="H37" i="1"/>
  <c r="E39" i="1"/>
  <c r="D68" i="1" l="1"/>
  <c r="C43" i="1"/>
  <c r="G68" i="1"/>
  <c r="F68" i="1"/>
  <c r="H78" i="1"/>
  <c r="D43" i="1"/>
  <c r="E30" i="1"/>
  <c r="E62" i="1"/>
  <c r="E78" i="1"/>
  <c r="H30" i="1"/>
  <c r="C68" i="1"/>
  <c r="C73" i="1" s="1"/>
  <c r="H57" i="1"/>
  <c r="H48" i="1"/>
  <c r="E48" i="1"/>
  <c r="E68" i="1" s="1"/>
  <c r="G43" i="1"/>
  <c r="F43" i="1"/>
  <c r="H17" i="1"/>
  <c r="E17" i="1"/>
  <c r="G73" i="1" l="1"/>
  <c r="D73" i="1"/>
  <c r="F73" i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<sst xmlns="http://schemas.openxmlformats.org/spreadsheetml/2006/main" count="89" uniqueCount="78">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</sst>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N73" sqref="N73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1380130191</v>
      </c>
      <c r="D10" s="24">
        <v>0</v>
      </c>
      <c r="E10" s="26">
        <f>SUM(C10:D10)</f>
        <v>1380130191</v>
      </c>
      <c r="F10" s="24">
        <v>1603400453.8699999</v>
      </c>
      <c r="G10" s="24">
        <v>1603400453.8699999</v>
      </c>
      <c r="H10" s="26">
        <f>SUM(G10-C10)</f>
        <v>223270262.86999989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77632569</v>
      </c>
      <c r="D12" s="24">
        <v>0</v>
      </c>
      <c r="E12" s="26">
        <f t="shared" si="0"/>
        <v>77632569</v>
      </c>
      <c r="F12" s="24">
        <v>86687064.040000007</v>
      </c>
      <c r="G12" s="24">
        <v>86687064.040000007</v>
      </c>
      <c r="H12" s="26">
        <f t="shared" si="1"/>
        <v>9054495.0400000066</v>
      </c>
    </row>
    <row r="13" spans="2:10" x14ac:dyDescent="0.2">
      <c r="B13" s="9" t="s">
        <v>15</v>
      </c>
      <c r="C13" s="24">
        <v>182167595</v>
      </c>
      <c r="D13" s="24">
        <v>0</v>
      </c>
      <c r="E13" s="26">
        <f t="shared" si="0"/>
        <v>182167595</v>
      </c>
      <c r="F13" s="24">
        <v>201844308.83000001</v>
      </c>
      <c r="G13" s="24">
        <v>201844308.83000001</v>
      </c>
      <c r="H13" s="26">
        <f t="shared" si="1"/>
        <v>19676713.830000013</v>
      </c>
      <c r="J13" s="32"/>
    </row>
    <row r="14" spans="2:10" x14ac:dyDescent="0.2">
      <c r="B14" s="9" t="s">
        <v>16</v>
      </c>
      <c r="C14" s="24">
        <v>18709416</v>
      </c>
      <c r="D14" s="24">
        <v>0</v>
      </c>
      <c r="E14" s="26">
        <f t="shared" si="0"/>
        <v>18709416</v>
      </c>
      <c r="F14" s="24">
        <v>17554565.25</v>
      </c>
      <c r="G14" s="24">
        <v>17554565.25</v>
      </c>
      <c r="H14" s="26">
        <f t="shared" si="1"/>
        <v>-1154850.75</v>
      </c>
    </row>
    <row r="15" spans="2:10" x14ac:dyDescent="0.2">
      <c r="B15" s="9" t="s">
        <v>17</v>
      </c>
      <c r="C15" s="24">
        <v>2178048</v>
      </c>
      <c r="D15" s="24">
        <v>0</v>
      </c>
      <c r="E15" s="26">
        <f t="shared" si="0"/>
        <v>2178048</v>
      </c>
      <c r="F15" s="24">
        <v>20757429.07</v>
      </c>
      <c r="G15" s="24">
        <v>20757429.07</v>
      </c>
      <c r="H15" s="26">
        <f t="shared" si="1"/>
        <v>18579381.07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642987369.07999992</v>
      </c>
      <c r="D17" s="22">
        <f t="shared" ref="D17:G17" si="2">SUM(D19:D29)</f>
        <v>0</v>
      </c>
      <c r="E17" s="26">
        <f t="shared" si="0"/>
        <v>642987369.07999992</v>
      </c>
      <c r="F17" s="22">
        <f t="shared" si="2"/>
        <v>586475956.68999994</v>
      </c>
      <c r="G17" s="22">
        <f t="shared" si="2"/>
        <v>586475956.68999994</v>
      </c>
      <c r="H17" s="26">
        <f t="shared" si="1"/>
        <v>-56511412.389999986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416113457.44999999</v>
      </c>
      <c r="D19" s="25">
        <v>0</v>
      </c>
      <c r="E19" s="28">
        <f>SUM(C19:D19)</f>
        <v>416113457.44999999</v>
      </c>
      <c r="F19" s="25">
        <v>391517854.51999998</v>
      </c>
      <c r="G19" s="25">
        <v>391517854.51999998</v>
      </c>
      <c r="H19" s="28">
        <f>SUM(G19-C19)</f>
        <v>-24595602.930000007</v>
      </c>
    </row>
    <row r="20" spans="2:8" x14ac:dyDescent="0.2">
      <c r="B20" s="12" t="s">
        <v>22</v>
      </c>
      <c r="C20" s="25">
        <v>102873823.73</v>
      </c>
      <c r="D20" s="25">
        <v>0</v>
      </c>
      <c r="E20" s="28">
        <f t="shared" ref="E20:E41" si="3">SUM(C20:D20)</f>
        <v>102873823.73</v>
      </c>
      <c r="F20" s="25">
        <v>102527040.56999999</v>
      </c>
      <c r="G20" s="25">
        <v>102527040.56999999</v>
      </c>
      <c r="H20" s="28">
        <f t="shared" ref="H20:H29" si="4">SUM(G20-C20)</f>
        <v>-346783.16000001132</v>
      </c>
    </row>
    <row r="21" spans="2:8" x14ac:dyDescent="0.2">
      <c r="B21" s="12" t="s">
        <v>23</v>
      </c>
      <c r="C21" s="25">
        <v>22275921.350000001</v>
      </c>
      <c r="D21" s="25">
        <v>0</v>
      </c>
      <c r="E21" s="28">
        <f t="shared" si="3"/>
        <v>22275921.350000001</v>
      </c>
      <c r="F21" s="25">
        <v>22100585.23</v>
      </c>
      <c r="G21" s="25">
        <v>22100585.23</v>
      </c>
      <c r="H21" s="28">
        <f t="shared" si="4"/>
        <v>-175336.12000000104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12459822.529999999</v>
      </c>
      <c r="D24" s="25">
        <v>0</v>
      </c>
      <c r="E24" s="28">
        <f t="shared" si="3"/>
        <v>12459822.529999999</v>
      </c>
      <c r="F24" s="25">
        <v>12548530.890000001</v>
      </c>
      <c r="G24" s="25">
        <v>12548530.890000001</v>
      </c>
      <c r="H24" s="28">
        <f t="shared" si="4"/>
        <v>88708.360000001267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16345486.51</v>
      </c>
      <c r="D27" s="25">
        <v>0</v>
      </c>
      <c r="E27" s="28">
        <f t="shared" si="3"/>
        <v>16345486.51</v>
      </c>
      <c r="F27" s="25">
        <v>14175602.689999999</v>
      </c>
      <c r="G27" s="25">
        <v>14175602.689999999</v>
      </c>
      <c r="H27" s="28">
        <f t="shared" si="4"/>
        <v>-2169883.8200000003</v>
      </c>
    </row>
    <row r="28" spans="2:8" x14ac:dyDescent="0.2">
      <c r="B28" s="12" t="s">
        <v>30</v>
      </c>
      <c r="C28" s="25">
        <v>72918857.510000005</v>
      </c>
      <c r="D28" s="25">
        <v>0</v>
      </c>
      <c r="E28" s="28">
        <f t="shared" si="3"/>
        <v>72918857.510000005</v>
      </c>
      <c r="F28" s="25">
        <v>43606342.789999999</v>
      </c>
      <c r="G28" s="25">
        <v>43606342.789999999</v>
      </c>
      <c r="H28" s="28">
        <f t="shared" si="4"/>
        <v>-29312514.720000006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11118603.449999999</v>
      </c>
      <c r="D30" s="22">
        <f t="shared" ref="D30:G30" si="5">SUM(D31:D35)</f>
        <v>0</v>
      </c>
      <c r="E30" s="26">
        <f t="shared" si="3"/>
        <v>11118603.449999999</v>
      </c>
      <c r="F30" s="22">
        <f t="shared" si="5"/>
        <v>8863368.1799999997</v>
      </c>
      <c r="G30" s="22">
        <f t="shared" si="5"/>
        <v>8863368.1799999997</v>
      </c>
      <c r="H30" s="26">
        <f>SUM(H31:H35)</f>
        <v>-2255235.2699999986</v>
      </c>
    </row>
    <row r="31" spans="2:8" x14ac:dyDescent="0.2">
      <c r="B31" s="13" t="s">
        <v>33</v>
      </c>
      <c r="C31" s="25">
        <v>3348.66</v>
      </c>
      <c r="D31" s="25">
        <v>0</v>
      </c>
      <c r="E31" s="28">
        <f t="shared" si="3"/>
        <v>3348.66</v>
      </c>
      <c r="F31" s="25">
        <v>2024.53</v>
      </c>
      <c r="G31" s="25">
        <v>2024.53</v>
      </c>
      <c r="H31" s="28">
        <f>SUM(G31-C31)</f>
        <v>-1324.1299999999999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1562856.37</v>
      </c>
      <c r="G32" s="25">
        <v>1562856.37</v>
      </c>
      <c r="H32" s="28">
        <f t="shared" ref="H32:H35" si="6">SUM(G32-C32)</f>
        <v>1562856.37</v>
      </c>
    </row>
    <row r="33" spans="2:8" x14ac:dyDescent="0.2">
      <c r="B33" s="13" t="s">
        <v>35</v>
      </c>
      <c r="C33" s="25">
        <v>11115254.789999999</v>
      </c>
      <c r="D33" s="25">
        <v>0</v>
      </c>
      <c r="E33" s="28">
        <f t="shared" si="3"/>
        <v>11115254.789999999</v>
      </c>
      <c r="F33" s="25">
        <v>7298487.2800000003</v>
      </c>
      <c r="G33" s="25">
        <v>7298487.2800000003</v>
      </c>
      <c r="H33" s="28">
        <f t="shared" si="6"/>
        <v>-3816767.5099999988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2314923791.5299997</v>
      </c>
      <c r="D43" s="53">
        <f t="shared" ref="D43:H43" si="10">SUM(D10:D17,D30,D36,D37,D39)</f>
        <v>0</v>
      </c>
      <c r="E43" s="33">
        <f t="shared" si="10"/>
        <v>2314923791.5299997</v>
      </c>
      <c r="F43" s="53">
        <f t="shared" si="10"/>
        <v>2525583145.9299994</v>
      </c>
      <c r="G43" s="53">
        <f t="shared" si="10"/>
        <v>2525583145.9299994</v>
      </c>
      <c r="H43" s="33">
        <f t="shared" si="10"/>
        <v>210659354.39999995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290938419</v>
      </c>
      <c r="D48" s="22">
        <f t="shared" ref="D48:G48" si="11">SUM(D49:D56)</f>
        <v>-616702.64999999991</v>
      </c>
      <c r="E48" s="26">
        <f>SUM(E49:E56)</f>
        <v>290321716.35000002</v>
      </c>
      <c r="F48" s="22">
        <f t="shared" si="11"/>
        <v>290321717.25</v>
      </c>
      <c r="G48" s="22">
        <f t="shared" si="11"/>
        <v>290321717.25</v>
      </c>
      <c r="H48" s="26">
        <f>SUM(H49:H56)</f>
        <v>-616701.75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36328455</v>
      </c>
      <c r="D51" s="25">
        <v>-3192768.9</v>
      </c>
      <c r="E51" s="28">
        <f t="shared" si="12"/>
        <v>33135686.100000001</v>
      </c>
      <c r="F51" s="25">
        <v>33135687</v>
      </c>
      <c r="G51" s="25">
        <v>33135687</v>
      </c>
      <c r="H51" s="28">
        <f t="shared" si="13"/>
        <v>-3192768</v>
      </c>
    </row>
    <row r="52" spans="2:8" ht="36" x14ac:dyDescent="0.2">
      <c r="B52" s="10" t="s">
        <v>52</v>
      </c>
      <c r="C52" s="25">
        <v>254609964</v>
      </c>
      <c r="D52" s="25">
        <v>2576066.25</v>
      </c>
      <c r="E52" s="28">
        <f t="shared" si="12"/>
        <v>257186030.25</v>
      </c>
      <c r="F52" s="25">
        <v>257186030.25</v>
      </c>
      <c r="G52" s="25">
        <v>257186030.25</v>
      </c>
      <c r="H52" s="28">
        <f t="shared" si="13"/>
        <v>2576066.25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82162830</v>
      </c>
      <c r="D57" s="22">
        <f t="shared" ref="D57:G57" si="14">SUM(D58:D61)</f>
        <v>0</v>
      </c>
      <c r="E57" s="26">
        <f t="shared" si="14"/>
        <v>82162830</v>
      </c>
      <c r="F57" s="22">
        <f t="shared" si="14"/>
        <v>87847454.620000005</v>
      </c>
      <c r="G57" s="22">
        <f t="shared" si="14"/>
        <v>87847454.620000005</v>
      </c>
      <c r="H57" s="26">
        <f>SUM(H58:H61)</f>
        <v>5684624.6200000048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82162830</v>
      </c>
      <c r="D61" s="25">
        <v>0</v>
      </c>
      <c r="E61" s="28">
        <f t="shared" si="15"/>
        <v>82162830</v>
      </c>
      <c r="F61" s="25">
        <v>87847454.620000005</v>
      </c>
      <c r="G61" s="25">
        <v>87847454.620000005</v>
      </c>
      <c r="H61" s="28">
        <f t="shared" si="16"/>
        <v>5684624.6200000048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42977720.060000002</v>
      </c>
      <c r="D65" s="24">
        <v>-42977720.060000002</v>
      </c>
      <c r="E65" s="26">
        <f>SUM(D65,C65)</f>
        <v>0</v>
      </c>
      <c r="F65" s="24">
        <v>477022.5</v>
      </c>
      <c r="G65" s="24">
        <v>477022.5</v>
      </c>
      <c r="H65" s="26">
        <f>SUM(G65-C65)</f>
        <v>-42500697.560000002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416078969.06</v>
      </c>
      <c r="D68" s="22">
        <f t="shared" ref="D68:G68" si="18">SUM(D48,D57,D62,D65,D66)</f>
        <v>-43594422.710000001</v>
      </c>
      <c r="E68" s="26">
        <f t="shared" si="18"/>
        <v>372484546.35000002</v>
      </c>
      <c r="F68" s="22">
        <f t="shared" si="18"/>
        <v>378646194.37</v>
      </c>
      <c r="G68" s="22">
        <f t="shared" si="18"/>
        <v>378646194.37</v>
      </c>
      <c r="H68" s="26">
        <f>SUM(H48,H57,H62,H65,H66)</f>
        <v>-37432774.689999998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190000000</v>
      </c>
      <c r="G70" s="22">
        <f t="shared" si="19"/>
        <v>190000000</v>
      </c>
      <c r="H70" s="26">
        <f>H71</f>
        <v>190000000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190000000</v>
      </c>
      <c r="G71" s="25">
        <v>190000000</v>
      </c>
      <c r="H71" s="25">
        <f>SUM(G71-C71)</f>
        <v>190000000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2731002760.5899997</v>
      </c>
      <c r="D73" s="22">
        <f t="shared" ref="D73:G73" si="21">SUM(D43,D68,D70)</f>
        <v>-43594422.710000001</v>
      </c>
      <c r="E73" s="26">
        <f t="shared" si="21"/>
        <v>2687408337.8799996</v>
      </c>
      <c r="F73" s="22">
        <f t="shared" si="21"/>
        <v>3094229340.2999992</v>
      </c>
      <c r="G73" s="22">
        <f t="shared" si="21"/>
        <v>3094229340.2999992</v>
      </c>
      <c r="H73" s="26">
        <f>SUM(H43,H68,H70)</f>
        <v>363226579.70999992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190000000</v>
      </c>
      <c r="G77" s="25">
        <v>190000000</v>
      </c>
      <c r="H77" s="28">
        <f>SUM(G77-C77)</f>
        <v>190000000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190000000</v>
      </c>
      <c r="G78" s="21">
        <f t="shared" si="23"/>
        <v>190000000</v>
      </c>
      <c r="H78" s="30">
        <f>SUM(G78-C78)</f>
        <v>190000000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2025-04-23T19:02:48Z</cp:lastPrinted>
  <dcterms:created xsi:type="dcterms:W3CDTF">2020-01-08T20:55:35Z</dcterms:created>
  <dcterms:modified xsi:type="dcterms:W3CDTF">2026-04-14T19:06:07Z</dcterms:modified>
</cp:coreProperties>
</file>